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puelliar\Dropbox\IPPA Team Folder\RVTS\2021\Planning\"/>
    </mc:Choice>
  </mc:AlternateContent>
  <xr:revisionPtr revIDLastSave="0" documentId="13_ncr:1_{9830AC70-600D-4FDA-A37F-4D3C66FC517C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7" i="1" l="1"/>
  <c r="W47" i="1"/>
  <c r="S47" i="1"/>
  <c r="N47" i="1"/>
  <c r="J47" i="1"/>
  <c r="AA55" i="1"/>
  <c r="AA36" i="1"/>
  <c r="AA31" i="1"/>
  <c r="AA22" i="1"/>
  <c r="AA10" i="1"/>
  <c r="W55" i="1"/>
  <c r="W36" i="1"/>
  <c r="W31" i="1"/>
  <c r="W22" i="1"/>
  <c r="W49" i="1" s="1"/>
  <c r="W10" i="1"/>
  <c r="AA49" i="1" l="1"/>
  <c r="AA59" i="1" s="1"/>
  <c r="W59" i="1"/>
  <c r="S55" i="1"/>
  <c r="S36" i="1"/>
  <c r="S31" i="1"/>
  <c r="S22" i="1"/>
  <c r="S10" i="1"/>
  <c r="S49" i="1" l="1"/>
  <c r="S59" i="1" s="1"/>
  <c r="Q55" i="1"/>
  <c r="Q47" i="1"/>
  <c r="Q36" i="1"/>
  <c r="Q31" i="1"/>
  <c r="Q22" i="1"/>
  <c r="Q10" i="1"/>
  <c r="Q49" i="1" l="1"/>
  <c r="Q59" i="1" s="1"/>
  <c r="N55" i="1"/>
  <c r="N36" i="1"/>
  <c r="N31" i="1"/>
  <c r="N22" i="1"/>
  <c r="N10" i="1"/>
  <c r="N49" i="1" l="1"/>
  <c r="N59" i="1" s="1"/>
  <c r="J55" i="1" l="1"/>
  <c r="J36" i="1"/>
  <c r="J31" i="1"/>
  <c r="J22" i="1"/>
  <c r="J10" i="1"/>
  <c r="J49" i="1" l="1"/>
  <c r="J59" i="1" s="1"/>
  <c r="F55" i="1" l="1"/>
  <c r="F47" i="1"/>
  <c r="F36" i="1"/>
  <c r="F31" i="1"/>
  <c r="F22" i="1"/>
  <c r="F10" i="1"/>
  <c r="F49" i="1" l="1"/>
  <c r="F59" i="1" s="1"/>
  <c r="C55" i="1" l="1"/>
  <c r="C47" i="1"/>
  <c r="C18" i="1"/>
  <c r="C22" i="1" s="1"/>
  <c r="C36" i="1"/>
  <c r="C31" i="1"/>
  <c r="C10" i="1"/>
  <c r="C49" i="1" l="1"/>
  <c r="C59" i="1" s="1"/>
</calcChain>
</file>

<file path=xl/sharedStrings.xml><?xml version="1.0" encoding="utf-8"?>
<sst xmlns="http://schemas.openxmlformats.org/spreadsheetml/2006/main" count="90" uniqueCount="77">
  <si>
    <t>RVTS  BUDGET</t>
  </si>
  <si>
    <t xml:space="preserve">Advertising </t>
  </si>
  <si>
    <t>Parking</t>
  </si>
  <si>
    <t xml:space="preserve">Venue </t>
  </si>
  <si>
    <t>Beverages</t>
  </si>
  <si>
    <t>Linens</t>
  </si>
  <si>
    <t xml:space="preserve">Gratuity </t>
  </si>
  <si>
    <t>Door Prizes</t>
  </si>
  <si>
    <t>Prizes</t>
  </si>
  <si>
    <t>IPPA Class Raffle</t>
  </si>
  <si>
    <t xml:space="preserve">Misc. </t>
  </si>
  <si>
    <t>Easels</t>
  </si>
  <si>
    <t>Folders</t>
  </si>
  <si>
    <t>REVENUE</t>
  </si>
  <si>
    <t xml:space="preserve">Registration </t>
  </si>
  <si>
    <t xml:space="preserve">Total </t>
  </si>
  <si>
    <t>Ballrooms</t>
  </si>
  <si>
    <t>Newspaper</t>
  </si>
  <si>
    <t>Catering</t>
  </si>
  <si>
    <t xml:space="preserve">Audio/Visual </t>
  </si>
  <si>
    <t>Tickets for Drawing</t>
  </si>
  <si>
    <t>inc</t>
  </si>
  <si>
    <t>Facebook</t>
  </si>
  <si>
    <t>Pop-Up Banner</t>
  </si>
  <si>
    <t>T-shirts</t>
  </si>
  <si>
    <t xml:space="preserve">Net </t>
  </si>
  <si>
    <t>2016 ACTUAL</t>
  </si>
  <si>
    <t xml:space="preserve">Linkedin </t>
  </si>
  <si>
    <t>Sponsors</t>
  </si>
  <si>
    <t>2017 ACTUAL</t>
  </si>
  <si>
    <t>Pastries (70 people)</t>
  </si>
  <si>
    <t>Food</t>
  </si>
  <si>
    <t>26 @ $100 each</t>
  </si>
  <si>
    <t>96 @ $75 each</t>
  </si>
  <si>
    <t>(206 people)</t>
  </si>
  <si>
    <t>Swag (Giveaways)</t>
  </si>
  <si>
    <t>Bags</t>
  </si>
  <si>
    <t>2018 ACTUAL</t>
  </si>
  <si>
    <t>(200 people)</t>
  </si>
  <si>
    <t>83 @ $75 each</t>
  </si>
  <si>
    <t>19 @ $100 each</t>
  </si>
  <si>
    <t>122 individual</t>
  </si>
  <si>
    <t>99 individual</t>
  </si>
  <si>
    <t>Security</t>
  </si>
  <si>
    <t>2019 ACTUAL</t>
  </si>
  <si>
    <t>Misc.</t>
  </si>
  <si>
    <t>(210 people)</t>
  </si>
  <si>
    <t>11 @ $100 each</t>
  </si>
  <si>
    <t>88 @ $75 each</t>
  </si>
  <si>
    <t>2020 ESTIMATE</t>
  </si>
  <si>
    <t>2020 ACTUAL</t>
  </si>
  <si>
    <t xml:space="preserve"> </t>
  </si>
  <si>
    <t>Charity Donation</t>
  </si>
  <si>
    <t>Postage</t>
  </si>
  <si>
    <t>17 @ $50 each</t>
  </si>
  <si>
    <t>5 @ $75 each</t>
  </si>
  <si>
    <t>22 individual</t>
  </si>
  <si>
    <t>2021 ESTIMATE</t>
  </si>
  <si>
    <t>2021 ACTUAL</t>
  </si>
  <si>
    <t>(Gift card)</t>
  </si>
  <si>
    <t>Swag and Cooler</t>
  </si>
  <si>
    <t>Keynote Speaker</t>
  </si>
  <si>
    <t>Break-out Session Speakers</t>
  </si>
  <si>
    <t>(175 people)</t>
  </si>
  <si>
    <t>Centerpieces</t>
  </si>
  <si>
    <t>Tax &amp; Service Charges</t>
  </si>
  <si>
    <t>Name Badges/Ribbons</t>
  </si>
  <si>
    <t>(Dustin Lanier)</t>
  </si>
  <si>
    <t>Outside Rental Fees</t>
  </si>
  <si>
    <t>(Red carpet ID tents)</t>
  </si>
  <si>
    <t>75 individual</t>
  </si>
  <si>
    <t>57 @ $100</t>
  </si>
  <si>
    <t>18 @ $125</t>
  </si>
  <si>
    <t>Virtual</t>
  </si>
  <si>
    <t>Jump!</t>
  </si>
  <si>
    <t>Boise Centre</t>
  </si>
  <si>
    <t>Did not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</si>
</sst>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44" fontId="0" fillId="0" borderId="0" xfId="1" applyFont="1"/>
    <xf numFmtId="41" fontId="0" fillId="0" borderId="0" xfId="0" applyNumberFormat="1" applyAlignment="1">
      <alignment wrapText="1"/>
    </xf>
    <xf numFmtId="42" fontId="0" fillId="0" borderId="0" xfId="1" applyNumberFormat="1" applyFont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1" fontId="0" fillId="0" borderId="0" xfId="0" applyNumberFormat="1" applyBorder="1" applyAlignment="1">
      <alignment wrapText="1"/>
    </xf>
    <xf numFmtId="42" fontId="0" fillId="0" borderId="0" xfId="0" applyNumberFormat="1"/>
    <xf numFmtId="44" fontId="0" fillId="0" borderId="0" xfId="1" applyFont="1" applyBorder="1"/>
    <xf numFmtId="1" fontId="0" fillId="0" borderId="0" xfId="0" applyNumberFormat="1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1" applyNumberFormat="1" applyFont="1" applyBorder="1"/>
    <xf numFmtId="164" fontId="0" fillId="0" borderId="0" xfId="1" applyNumberFormat="1" applyFont="1" applyAlignment="1">
      <alignment wrapText="1"/>
    </xf>
    <xf numFmtId="0" fontId="4" fillId="0" borderId="0" xfId="0" applyFont="1"/>
    <xf numFmtId="164" fontId="0" fillId="0" borderId="0" xfId="0" applyNumberFormat="1"/>
    <xf numFmtId="0" fontId="0" fillId="0" borderId="0" xfId="0" applyAlignment="1"/>
    <xf numFmtId="44" fontId="0" fillId="0" borderId="0" xfId="0" applyNumberFormat="1"/>
    <xf numFmtId="44" fontId="0" fillId="0" borderId="1" xfId="0" applyNumberFormat="1" applyBorder="1"/>
    <xf numFmtId="164" fontId="2" fillId="0" borderId="0" xfId="0" applyNumberFormat="1" applyFont="1"/>
    <xf numFmtId="42" fontId="2" fillId="0" borderId="0" xfId="0" applyNumberFormat="1" applyFont="1"/>
    <xf numFmtId="0" fontId="2" fillId="0" borderId="2" xfId="0" applyFont="1" applyBorder="1" applyAlignment="1">
      <alignment horizontal="center"/>
    </xf>
    <xf numFmtId="164" fontId="0" fillId="0" borderId="1" xfId="0" applyNumberFormat="1" applyBorder="1"/>
    <xf numFmtId="164" fontId="5" fillId="0" borderId="1" xfId="1" applyNumberFormat="1" applyFont="1" applyBorder="1"/>
    <xf numFmtId="0" fontId="6" fillId="0" borderId="0" xfId="0" applyFont="1"/>
    <xf numFmtId="6" fontId="0" fillId="0" borderId="0" xfId="0" applyNumberFormat="1"/>
    <xf numFmtId="164" fontId="0" fillId="0" borderId="0" xfId="0" applyNumberFormat="1" applyFill="1"/>
    <xf numFmtId="164" fontId="0" fillId="0" borderId="1" xfId="0" applyNumberForma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/>
    <xf numFmtId="44" fontId="0" fillId="0" borderId="0" xfId="0" applyNumberFormat="1" applyBorder="1"/>
    <xf numFmtId="0" fontId="0" fillId="0" borderId="0" xfId="0" applyBorder="1"/>
    <xf numFmtId="0" fontId="0" fillId="0" borderId="0" xfId="0" applyFont="1" applyAlignment="1">
      <alignment horizontal="center" vertical="center"/>
    </xf>
    <xf numFmtId="0" fontId="0" fillId="0" borderId="0" xfId="0" applyAlignment="1"/>
    <xf numFmtId="44" fontId="0" fillId="0" borderId="0" xfId="0" applyNumberFormat="1" applyFill="1"/>
    <xf numFmtId="44" fontId="0" fillId="0" borderId="0" xfId="0" applyNumberForma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44" fontId="0" fillId="0" borderId="1" xfId="0" applyNumberForma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"/>
  <sheetViews>
    <sheetView tabSelected="1" topLeftCell="A31" zoomScale="90" zoomScaleNormal="90" workbookViewId="0">
      <selection activeCell="T44" sqref="T44"/>
    </sheetView>
  </sheetViews>
  <sheetFormatPr defaultRowHeight="15" x14ac:dyDescent="0.25"/>
  <cols>
    <col min="1" max="1" width="26.140625" customWidth="1"/>
    <col min="2" max="2" width="3.42578125" customWidth="1"/>
    <col min="3" max="3" width="8.42578125" hidden="1" customWidth="1"/>
    <col min="4" max="4" width="4.85546875" customWidth="1"/>
    <col min="5" max="5" width="2.7109375" customWidth="1"/>
    <col min="6" max="6" width="12.140625" hidden="1" customWidth="1"/>
    <col min="7" max="7" width="8.85546875" hidden="1" customWidth="1"/>
    <col min="8" max="8" width="3.5703125" customWidth="1"/>
    <col min="9" max="9" width="4.140625" customWidth="1"/>
    <col min="10" max="10" width="12.42578125" bestFit="1" customWidth="1"/>
    <col min="12" max="12" width="3" customWidth="1"/>
    <col min="13" max="13" width="3.42578125" customWidth="1"/>
    <col min="14" max="14" width="14.28515625" bestFit="1" customWidth="1"/>
    <col min="16" max="16" width="3.7109375" customWidth="1"/>
    <col min="17" max="17" width="14.28515625" hidden="1" customWidth="1"/>
    <col min="18" max="18" width="2.5703125" customWidth="1"/>
    <col min="19" max="19" width="14.28515625" bestFit="1" customWidth="1"/>
    <col min="21" max="21" width="2.7109375" customWidth="1"/>
    <col min="22" max="22" width="2.85546875" customWidth="1"/>
    <col min="23" max="23" width="14.28515625" bestFit="1" customWidth="1"/>
    <col min="25" max="25" width="3.140625" customWidth="1"/>
    <col min="26" max="26" width="3" customWidth="1"/>
    <col min="27" max="27" width="14.28515625" bestFit="1" customWidth="1"/>
  </cols>
  <sheetData>
    <row r="1" spans="1:28" ht="39" customHeight="1" x14ac:dyDescent="0.25">
      <c r="A1" s="37" t="s">
        <v>0</v>
      </c>
      <c r="J1" s="12" t="s">
        <v>74</v>
      </c>
      <c r="N1" s="12" t="s">
        <v>75</v>
      </c>
      <c r="S1" s="49" t="s">
        <v>73</v>
      </c>
      <c r="AA1" s="12" t="s">
        <v>75</v>
      </c>
    </row>
    <row r="2" spans="1:28" x14ac:dyDescent="0.25">
      <c r="B2" s="1"/>
      <c r="C2" s="9" t="s">
        <v>26</v>
      </c>
      <c r="F2" s="9" t="s">
        <v>29</v>
      </c>
      <c r="J2" s="28" t="s">
        <v>37</v>
      </c>
      <c r="N2" s="28" t="s">
        <v>44</v>
      </c>
      <c r="Q2" s="28" t="s">
        <v>49</v>
      </c>
      <c r="S2" s="28" t="s">
        <v>50</v>
      </c>
      <c r="W2" s="28" t="s">
        <v>57</v>
      </c>
      <c r="AA2" s="28" t="s">
        <v>58</v>
      </c>
    </row>
    <row r="3" spans="1:28" x14ac:dyDescent="0.25">
      <c r="A3" s="23"/>
      <c r="B3" s="23"/>
      <c r="C3" s="23"/>
    </row>
    <row r="4" spans="1:28" x14ac:dyDescent="0.25">
      <c r="A4" s="46" t="s">
        <v>1</v>
      </c>
      <c r="B4" s="47"/>
      <c r="C4" s="47"/>
    </row>
    <row r="5" spans="1:28" x14ac:dyDescent="0.25">
      <c r="A5" s="2" t="s">
        <v>27</v>
      </c>
      <c r="B5" s="6"/>
      <c r="C5" s="17">
        <v>0</v>
      </c>
      <c r="F5" s="24">
        <v>0</v>
      </c>
      <c r="J5" s="24">
        <v>0</v>
      </c>
      <c r="N5" s="24">
        <v>0</v>
      </c>
      <c r="Q5" s="24">
        <v>0</v>
      </c>
      <c r="S5" s="24">
        <v>0</v>
      </c>
      <c r="W5" s="24">
        <v>0</v>
      </c>
      <c r="AA5" s="24">
        <v>0</v>
      </c>
    </row>
    <row r="6" spans="1:28" x14ac:dyDescent="0.25">
      <c r="A6" s="11" t="s">
        <v>22</v>
      </c>
      <c r="B6" s="6"/>
      <c r="C6" s="17">
        <v>139.88999999999999</v>
      </c>
      <c r="F6" s="24">
        <v>0</v>
      </c>
      <c r="J6" s="24">
        <v>0</v>
      </c>
      <c r="N6" s="24">
        <v>0</v>
      </c>
      <c r="Q6" s="24">
        <v>0</v>
      </c>
      <c r="S6" s="24">
        <v>0</v>
      </c>
      <c r="W6" s="24">
        <v>0</v>
      </c>
      <c r="AA6" s="24">
        <v>0</v>
      </c>
    </row>
    <row r="7" spans="1:28" x14ac:dyDescent="0.25">
      <c r="A7" s="2" t="s">
        <v>17</v>
      </c>
      <c r="B7" s="6"/>
      <c r="C7" s="17">
        <v>0</v>
      </c>
      <c r="F7" s="24">
        <v>0</v>
      </c>
      <c r="J7" s="24">
        <v>0</v>
      </c>
      <c r="N7" s="24">
        <v>0</v>
      </c>
      <c r="Q7" s="24">
        <v>0</v>
      </c>
      <c r="S7" s="24">
        <v>0</v>
      </c>
      <c r="W7" s="24">
        <v>0</v>
      </c>
      <c r="AA7" s="24">
        <v>0</v>
      </c>
    </row>
    <row r="8" spans="1:28" x14ac:dyDescent="0.25">
      <c r="A8" s="2" t="s">
        <v>35</v>
      </c>
      <c r="B8" s="13"/>
      <c r="C8" s="19">
        <v>0</v>
      </c>
      <c r="F8" s="24">
        <v>0</v>
      </c>
      <c r="H8" s="22"/>
      <c r="I8" s="22"/>
      <c r="J8" s="22">
        <v>625</v>
      </c>
      <c r="N8" s="22">
        <v>434.53</v>
      </c>
      <c r="Q8" s="22">
        <v>450</v>
      </c>
      <c r="S8" s="38">
        <v>0</v>
      </c>
      <c r="W8" s="22">
        <v>450</v>
      </c>
      <c r="AA8" s="33">
        <v>2269.6999999999998</v>
      </c>
      <c r="AB8" t="s">
        <v>60</v>
      </c>
    </row>
    <row r="9" spans="1:28" x14ac:dyDescent="0.25">
      <c r="A9" s="12" t="s">
        <v>23</v>
      </c>
      <c r="B9" s="6"/>
      <c r="C9" s="18">
        <v>258</v>
      </c>
      <c r="F9" s="25">
        <v>0</v>
      </c>
      <c r="H9" s="22"/>
      <c r="I9" s="22"/>
      <c r="J9" s="29">
        <v>0</v>
      </c>
      <c r="N9" s="29">
        <v>0</v>
      </c>
      <c r="Q9" s="29">
        <v>0</v>
      </c>
      <c r="S9" s="29">
        <v>0</v>
      </c>
      <c r="W9" s="29">
        <v>0</v>
      </c>
      <c r="AA9" s="29">
        <v>0</v>
      </c>
    </row>
    <row r="10" spans="1:28" x14ac:dyDescent="0.25">
      <c r="B10" s="7"/>
      <c r="C10" s="7">
        <f>SUM(C5:C9)</f>
        <v>397.89</v>
      </c>
      <c r="F10" s="24">
        <f>SUM(F5:F9)</f>
        <v>0</v>
      </c>
      <c r="H10" s="22"/>
      <c r="I10" s="22"/>
      <c r="J10" s="22">
        <f>SUM(J5:J9)</f>
        <v>625</v>
      </c>
      <c r="N10" s="22">
        <f>SUM(N5:N9)</f>
        <v>434.53</v>
      </c>
      <c r="Q10" s="22">
        <f>SUM(Q5:Q9)</f>
        <v>450</v>
      </c>
      <c r="S10" s="22">
        <f>SUM(S5:S9)</f>
        <v>0</v>
      </c>
      <c r="W10" s="22">
        <f>SUM(W5:W9)</f>
        <v>450</v>
      </c>
      <c r="AA10" s="22">
        <f>SUM(AA5:AA9)</f>
        <v>2269.6999999999998</v>
      </c>
    </row>
    <row r="11" spans="1:28" x14ac:dyDescent="0.25">
      <c r="B11" s="6"/>
    </row>
    <row r="12" spans="1:28" x14ac:dyDescent="0.25">
      <c r="A12" s="4" t="s">
        <v>61</v>
      </c>
      <c r="B12" s="20"/>
      <c r="C12" s="17">
        <v>50</v>
      </c>
      <c r="F12" s="22">
        <v>400</v>
      </c>
      <c r="G12" s="22"/>
      <c r="H12" s="22"/>
      <c r="I12" s="22"/>
      <c r="J12" s="22">
        <v>500</v>
      </c>
      <c r="N12" s="22">
        <v>14</v>
      </c>
      <c r="Q12" s="22">
        <v>400</v>
      </c>
      <c r="S12" s="22">
        <v>500</v>
      </c>
      <c r="W12" s="22">
        <v>400</v>
      </c>
      <c r="AA12" s="22">
        <v>79.94</v>
      </c>
      <c r="AB12" t="s">
        <v>59</v>
      </c>
    </row>
    <row r="13" spans="1:28" x14ac:dyDescent="0.25">
      <c r="A13" s="41" t="s">
        <v>62</v>
      </c>
      <c r="B13" s="20"/>
      <c r="C13" s="17"/>
      <c r="F13" s="22"/>
      <c r="G13" s="22"/>
      <c r="H13" s="22"/>
      <c r="I13" s="22"/>
      <c r="J13" s="22">
        <v>0</v>
      </c>
      <c r="N13" s="33">
        <v>266.91000000000003</v>
      </c>
      <c r="Q13" s="22">
        <v>0</v>
      </c>
      <c r="S13" s="22">
        <v>0</v>
      </c>
      <c r="W13" s="22">
        <v>0</v>
      </c>
      <c r="AA13" s="22">
        <v>500</v>
      </c>
      <c r="AB13" t="s">
        <v>67</v>
      </c>
    </row>
    <row r="14" spans="1:28" x14ac:dyDescent="0.25">
      <c r="B14" s="6"/>
    </row>
    <row r="15" spans="1:28" x14ac:dyDescent="0.25">
      <c r="A15" s="4" t="s">
        <v>2</v>
      </c>
      <c r="B15" s="20"/>
      <c r="C15" s="17">
        <v>250</v>
      </c>
      <c r="F15" s="22">
        <v>0</v>
      </c>
      <c r="J15" s="22">
        <v>0</v>
      </c>
      <c r="N15" s="22">
        <v>0</v>
      </c>
      <c r="Q15" s="22">
        <v>0</v>
      </c>
      <c r="S15" s="22">
        <v>0</v>
      </c>
      <c r="W15" s="22">
        <v>0</v>
      </c>
      <c r="AA15" s="22">
        <v>0</v>
      </c>
    </row>
    <row r="16" spans="1:28" x14ac:dyDescent="0.25">
      <c r="B16" s="6"/>
    </row>
    <row r="17" spans="1:28" x14ac:dyDescent="0.25">
      <c r="A17" s="45" t="s">
        <v>3</v>
      </c>
      <c r="B17" s="45"/>
      <c r="C17" s="45"/>
    </row>
    <row r="18" spans="1:28" x14ac:dyDescent="0.25">
      <c r="A18" s="3" t="s">
        <v>16</v>
      </c>
      <c r="B18" s="20"/>
      <c r="C18" s="17">
        <f>2135-C15</f>
        <v>1885</v>
      </c>
      <c r="F18" s="17">
        <v>2669</v>
      </c>
      <c r="J18" s="17">
        <v>2544</v>
      </c>
      <c r="N18" s="17">
        <v>800</v>
      </c>
      <c r="Q18" s="17">
        <v>0</v>
      </c>
      <c r="S18" s="17">
        <v>0</v>
      </c>
      <c r="W18" s="17">
        <v>0</v>
      </c>
      <c r="AA18" s="17">
        <v>0</v>
      </c>
    </row>
    <row r="19" spans="1:28" x14ac:dyDescent="0.25">
      <c r="A19" s="35" t="s">
        <v>43</v>
      </c>
      <c r="B19" s="20"/>
      <c r="C19" s="17">
        <v>0</v>
      </c>
      <c r="F19" s="17">
        <v>0</v>
      </c>
      <c r="J19" s="17">
        <v>0</v>
      </c>
      <c r="N19" s="17">
        <v>0</v>
      </c>
      <c r="Q19" s="17">
        <v>0</v>
      </c>
      <c r="S19" s="17">
        <v>0</v>
      </c>
      <c r="W19" s="17">
        <v>0</v>
      </c>
      <c r="AA19" s="17">
        <v>162.5</v>
      </c>
    </row>
    <row r="20" spans="1:28" x14ac:dyDescent="0.25">
      <c r="A20" s="36" t="s">
        <v>45</v>
      </c>
      <c r="B20" s="20"/>
      <c r="C20" s="17">
        <v>0</v>
      </c>
      <c r="F20" s="17">
        <v>0</v>
      </c>
      <c r="J20" s="17">
        <v>0</v>
      </c>
      <c r="N20" s="17">
        <v>37.5</v>
      </c>
      <c r="Q20" s="17">
        <v>37.5</v>
      </c>
      <c r="S20" s="17"/>
      <c r="W20" s="17">
        <v>37.5</v>
      </c>
      <c r="AA20" s="17">
        <v>206</v>
      </c>
    </row>
    <row r="21" spans="1:28" x14ac:dyDescent="0.25">
      <c r="A21" s="2" t="s">
        <v>19</v>
      </c>
      <c r="B21" s="6"/>
      <c r="C21" s="8" t="s">
        <v>21</v>
      </c>
      <c r="F21" s="29" t="s">
        <v>21</v>
      </c>
      <c r="J21" s="29">
        <v>330</v>
      </c>
      <c r="N21" s="34">
        <v>2220</v>
      </c>
      <c r="Q21" s="34">
        <v>2220</v>
      </c>
      <c r="S21" s="34">
        <v>1525</v>
      </c>
      <c r="W21" s="34">
        <v>2220</v>
      </c>
      <c r="AA21" s="34">
        <v>2055</v>
      </c>
    </row>
    <row r="22" spans="1:28" x14ac:dyDescent="0.25">
      <c r="B22" s="7"/>
      <c r="C22" s="7">
        <f>SUM(C18:C21)</f>
        <v>1885</v>
      </c>
      <c r="F22" s="22">
        <f>SUM(F18:F21)</f>
        <v>2669</v>
      </c>
      <c r="J22" s="22">
        <f>SUM(J18:J21)</f>
        <v>2874</v>
      </c>
      <c r="N22" s="22">
        <f>SUM(N18:N21)</f>
        <v>3057.5</v>
      </c>
      <c r="Q22" s="22">
        <f>SUM(Q18:Q21)</f>
        <v>2257.5</v>
      </c>
      <c r="S22" s="22">
        <f>SUM(S18:S21)</f>
        <v>1525</v>
      </c>
      <c r="W22" s="22">
        <f>SUM(W18:W21)</f>
        <v>2257.5</v>
      </c>
      <c r="AA22" s="22">
        <f>SUM(AA18:AA21)</f>
        <v>2423.5</v>
      </c>
    </row>
    <row r="23" spans="1:28" x14ac:dyDescent="0.25">
      <c r="B23" s="6"/>
    </row>
    <row r="24" spans="1:28" x14ac:dyDescent="0.25">
      <c r="A24" s="45" t="s">
        <v>18</v>
      </c>
      <c r="B24" s="45"/>
      <c r="C24" s="45"/>
    </row>
    <row r="25" spans="1:28" x14ac:dyDescent="0.25">
      <c r="A25" s="2" t="s">
        <v>4</v>
      </c>
      <c r="B25" s="6"/>
      <c r="C25" t="s">
        <v>21</v>
      </c>
      <c r="F25" s="22">
        <v>190</v>
      </c>
      <c r="J25" s="33">
        <v>190</v>
      </c>
      <c r="N25" s="33">
        <v>589</v>
      </c>
      <c r="Q25" s="33">
        <v>589</v>
      </c>
      <c r="S25" s="33">
        <v>0</v>
      </c>
      <c r="W25" s="33">
        <v>589</v>
      </c>
      <c r="AA25" s="33">
        <v>328</v>
      </c>
    </row>
    <row r="26" spans="1:28" x14ac:dyDescent="0.25">
      <c r="A26" s="2" t="s">
        <v>5</v>
      </c>
      <c r="B26" s="6"/>
      <c r="C26" t="s">
        <v>21</v>
      </c>
      <c r="F26" s="22" t="s">
        <v>21</v>
      </c>
      <c r="J26" s="33" t="s">
        <v>21</v>
      </c>
      <c r="N26" s="33" t="s">
        <v>21</v>
      </c>
      <c r="Q26" s="33" t="s">
        <v>21</v>
      </c>
      <c r="S26" s="33">
        <v>0</v>
      </c>
      <c r="W26" s="33" t="s">
        <v>21</v>
      </c>
      <c r="AA26" s="33" t="s">
        <v>21</v>
      </c>
    </row>
    <row r="27" spans="1:28" x14ac:dyDescent="0.25">
      <c r="A27" s="12" t="s">
        <v>30</v>
      </c>
      <c r="B27" s="6"/>
      <c r="C27" s="5">
        <v>0</v>
      </c>
      <c r="F27" s="22">
        <v>144</v>
      </c>
      <c r="J27" s="33">
        <v>120</v>
      </c>
      <c r="N27" s="33">
        <v>229</v>
      </c>
      <c r="Q27" s="33">
        <v>229</v>
      </c>
      <c r="S27" s="33">
        <v>0</v>
      </c>
      <c r="W27" s="33">
        <v>229</v>
      </c>
      <c r="AA27" s="33">
        <v>204</v>
      </c>
    </row>
    <row r="28" spans="1:28" x14ac:dyDescent="0.25">
      <c r="A28" s="2" t="s">
        <v>31</v>
      </c>
      <c r="B28" s="6"/>
      <c r="C28" s="17">
        <v>2777.9</v>
      </c>
      <c r="F28" s="22">
        <v>4532</v>
      </c>
      <c r="J28" s="33">
        <v>4220</v>
      </c>
      <c r="N28" s="33">
        <v>5250</v>
      </c>
      <c r="Q28" s="33">
        <v>5250</v>
      </c>
      <c r="S28" s="33">
        <v>0</v>
      </c>
      <c r="W28" s="33">
        <v>5250</v>
      </c>
      <c r="AA28" s="33">
        <v>4550</v>
      </c>
    </row>
    <row r="29" spans="1:28" x14ac:dyDescent="0.25">
      <c r="A29" s="12" t="s">
        <v>6</v>
      </c>
      <c r="B29" s="6"/>
      <c r="C29" s="17">
        <v>396</v>
      </c>
      <c r="F29" s="22">
        <v>973.2</v>
      </c>
      <c r="J29" s="33">
        <v>906</v>
      </c>
      <c r="N29" s="33">
        <v>0</v>
      </c>
      <c r="Q29" s="33">
        <v>0</v>
      </c>
      <c r="S29" s="33"/>
      <c r="W29" s="33">
        <v>0</v>
      </c>
      <c r="AA29" s="33">
        <v>0</v>
      </c>
    </row>
    <row r="30" spans="1:28" x14ac:dyDescent="0.25">
      <c r="A30" s="2" t="s">
        <v>65</v>
      </c>
      <c r="B30" s="6"/>
      <c r="C30" s="18"/>
      <c r="F30" s="29">
        <v>291.95999999999998</v>
      </c>
      <c r="J30" s="34">
        <v>326.16000000000003</v>
      </c>
      <c r="N30" s="34">
        <v>2254.34</v>
      </c>
      <c r="Q30" s="34">
        <v>2254.34</v>
      </c>
      <c r="S30" s="34">
        <v>382.16</v>
      </c>
      <c r="W30" s="34">
        <v>2254.34</v>
      </c>
      <c r="AA30" s="34">
        <v>1951.83</v>
      </c>
    </row>
    <row r="31" spans="1:28" x14ac:dyDescent="0.25">
      <c r="B31" s="7"/>
      <c r="C31" s="7">
        <f>SUM(C25:C30)</f>
        <v>3173.9</v>
      </c>
      <c r="F31" s="22">
        <f>SUM(F25:F30)</f>
        <v>6131.16</v>
      </c>
      <c r="G31" t="s">
        <v>34</v>
      </c>
      <c r="J31" s="33">
        <f>SUM(J25:J30)</f>
        <v>5762.16</v>
      </c>
      <c r="K31" t="s">
        <v>38</v>
      </c>
      <c r="N31" s="33">
        <f>SUM(N25:N30)</f>
        <v>8322.34</v>
      </c>
      <c r="O31" t="s">
        <v>46</v>
      </c>
      <c r="Q31" s="33">
        <f>SUM(Q25:Q30)</f>
        <v>8322.34</v>
      </c>
      <c r="S31" s="33">
        <f>SUM(S25:S30)</f>
        <v>382.16</v>
      </c>
      <c r="W31" s="33">
        <f>SUM(W25:W30)</f>
        <v>8322.34</v>
      </c>
      <c r="AA31" s="33">
        <f>SUM(AA25:AA30)</f>
        <v>7033.83</v>
      </c>
      <c r="AB31" t="s">
        <v>63</v>
      </c>
    </row>
    <row r="32" spans="1:28" x14ac:dyDescent="0.25">
      <c r="A32" s="45" t="s">
        <v>8</v>
      </c>
      <c r="B32" s="45"/>
      <c r="C32" s="45"/>
      <c r="F32" s="24"/>
      <c r="J32" s="24"/>
      <c r="N32" s="24"/>
      <c r="Q32" s="24"/>
      <c r="S32" s="24"/>
      <c r="W32" s="24"/>
      <c r="AA32" s="24"/>
    </row>
    <row r="33" spans="1:28" x14ac:dyDescent="0.25">
      <c r="A33" s="2" t="s">
        <v>7</v>
      </c>
      <c r="B33" s="6"/>
      <c r="C33" s="17">
        <v>100</v>
      </c>
      <c r="F33" s="22">
        <v>100</v>
      </c>
      <c r="J33" s="22">
        <v>100</v>
      </c>
      <c r="N33" s="22">
        <v>0</v>
      </c>
      <c r="Q33" s="22">
        <v>0</v>
      </c>
      <c r="S33" s="22">
        <v>0</v>
      </c>
      <c r="W33" s="22">
        <v>0</v>
      </c>
      <c r="AA33" s="22">
        <v>0</v>
      </c>
    </row>
    <row r="34" spans="1:28" x14ac:dyDescent="0.25">
      <c r="A34" s="12" t="s">
        <v>52</v>
      </c>
      <c r="B34" s="6"/>
      <c r="C34" s="17">
        <v>0</v>
      </c>
      <c r="F34" s="22">
        <v>0</v>
      </c>
      <c r="J34" s="22">
        <v>0</v>
      </c>
      <c r="N34" s="22">
        <v>0</v>
      </c>
      <c r="Q34" s="22">
        <v>0</v>
      </c>
      <c r="S34" s="22">
        <v>104</v>
      </c>
      <c r="W34" s="22">
        <v>100</v>
      </c>
      <c r="AA34" s="33">
        <v>100</v>
      </c>
    </row>
    <row r="35" spans="1:28" x14ac:dyDescent="0.25">
      <c r="A35" s="2" t="s">
        <v>9</v>
      </c>
      <c r="B35" s="6"/>
      <c r="C35" s="30">
        <v>485</v>
      </c>
      <c r="D35" s="21"/>
      <c r="F35" s="29">
        <v>510</v>
      </c>
      <c r="J35" s="34">
        <v>0</v>
      </c>
      <c r="K35" t="s">
        <v>76</v>
      </c>
      <c r="N35" s="34">
        <v>0</v>
      </c>
      <c r="O35" s="42" t="s">
        <v>76</v>
      </c>
      <c r="Q35" s="29">
        <v>400</v>
      </c>
      <c r="S35" s="34">
        <v>0</v>
      </c>
      <c r="T35" t="s">
        <v>76</v>
      </c>
      <c r="W35" s="29">
        <v>400</v>
      </c>
      <c r="AA35" s="29">
        <v>400</v>
      </c>
    </row>
    <row r="36" spans="1:28" x14ac:dyDescent="0.25">
      <c r="B36" s="7"/>
      <c r="C36" s="7">
        <f t="shared" ref="C36" si="0">SUM(C33:C35)</f>
        <v>585</v>
      </c>
      <c r="F36" s="22">
        <f>SUM(F33:F35)</f>
        <v>610</v>
      </c>
      <c r="J36" s="22">
        <f>SUM(J33:J35)</f>
        <v>100</v>
      </c>
      <c r="N36" s="22">
        <f>SUM(N33:N35)</f>
        <v>0</v>
      </c>
      <c r="O36" s="42"/>
      <c r="Q36" s="22">
        <f>SUM(Q33:Q35)</f>
        <v>400</v>
      </c>
      <c r="S36" s="22">
        <f>SUM(S33:S35)</f>
        <v>104</v>
      </c>
      <c r="W36" s="22">
        <f>SUM(W33:W35)</f>
        <v>500</v>
      </c>
      <c r="AA36" s="22">
        <f>SUM(AA33:AA35)</f>
        <v>500</v>
      </c>
    </row>
    <row r="37" spans="1:28" x14ac:dyDescent="0.25">
      <c r="A37" s="45" t="s">
        <v>10</v>
      </c>
      <c r="B37" s="45"/>
      <c r="C37" s="45"/>
      <c r="F37" s="24"/>
      <c r="J37" s="24"/>
      <c r="N37" s="24"/>
      <c r="O37" s="42"/>
      <c r="Q37" s="24"/>
      <c r="S37" s="24"/>
      <c r="W37" s="24"/>
      <c r="AA37" s="24"/>
    </row>
    <row r="38" spans="1:28" x14ac:dyDescent="0.25">
      <c r="A38" s="2" t="s">
        <v>11</v>
      </c>
      <c r="B38" s="6"/>
      <c r="C38" s="5">
        <v>0</v>
      </c>
      <c r="F38" s="24">
        <v>0</v>
      </c>
      <c r="J38" s="24">
        <v>0</v>
      </c>
      <c r="N38" s="24">
        <v>0</v>
      </c>
      <c r="Q38" s="24">
        <v>0</v>
      </c>
      <c r="S38" s="24">
        <v>0</v>
      </c>
      <c r="W38" s="24">
        <v>0</v>
      </c>
      <c r="AA38" s="24">
        <v>0</v>
      </c>
    </row>
    <row r="39" spans="1:28" x14ac:dyDescent="0.25">
      <c r="A39" s="2" t="s">
        <v>12</v>
      </c>
      <c r="B39" s="6"/>
      <c r="C39" s="5">
        <v>0</v>
      </c>
      <c r="F39" s="24">
        <v>0</v>
      </c>
      <c r="J39" s="24">
        <v>0</v>
      </c>
      <c r="N39" s="24">
        <v>0</v>
      </c>
      <c r="Q39" s="24">
        <v>0</v>
      </c>
      <c r="S39" s="24">
        <v>0</v>
      </c>
      <c r="W39" s="24">
        <v>0</v>
      </c>
      <c r="AA39" s="24">
        <v>0</v>
      </c>
    </row>
    <row r="40" spans="1:28" x14ac:dyDescent="0.25">
      <c r="A40" s="2" t="s">
        <v>20</v>
      </c>
      <c r="B40" s="6"/>
      <c r="C40" s="5">
        <v>0</v>
      </c>
      <c r="F40" s="24">
        <v>0</v>
      </c>
      <c r="J40" s="24">
        <v>0</v>
      </c>
      <c r="N40" s="24">
        <v>0</v>
      </c>
      <c r="Q40" s="24">
        <v>0</v>
      </c>
      <c r="S40" s="24">
        <v>0</v>
      </c>
      <c r="W40" s="24">
        <v>0</v>
      </c>
      <c r="AA40" s="24">
        <v>0</v>
      </c>
    </row>
    <row r="41" spans="1:28" x14ac:dyDescent="0.25">
      <c r="A41" s="2" t="s">
        <v>66</v>
      </c>
      <c r="B41" s="13"/>
      <c r="C41" s="15">
        <v>0</v>
      </c>
      <c r="F41" s="24">
        <v>0</v>
      </c>
      <c r="J41" s="24">
        <v>0</v>
      </c>
      <c r="N41" s="24">
        <v>22.97</v>
      </c>
      <c r="Q41" s="24">
        <v>0</v>
      </c>
      <c r="S41" s="24">
        <v>0</v>
      </c>
      <c r="W41" s="24">
        <v>0</v>
      </c>
      <c r="AA41" s="24">
        <v>0</v>
      </c>
    </row>
    <row r="42" spans="1:28" x14ac:dyDescent="0.25">
      <c r="A42" s="12" t="s">
        <v>36</v>
      </c>
      <c r="B42" s="13"/>
      <c r="C42" s="15"/>
      <c r="F42" s="24"/>
      <c r="J42" s="24">
        <v>61</v>
      </c>
      <c r="N42" s="43">
        <v>0</v>
      </c>
      <c r="Q42" s="24">
        <v>0</v>
      </c>
      <c r="S42" s="24">
        <v>0</v>
      </c>
      <c r="W42" s="24">
        <v>0</v>
      </c>
      <c r="AA42" s="24">
        <v>65.86</v>
      </c>
    </row>
    <row r="43" spans="1:28" x14ac:dyDescent="0.25">
      <c r="A43" s="12" t="s">
        <v>24</v>
      </c>
      <c r="B43" s="6"/>
      <c r="C43" s="18">
        <v>323.3</v>
      </c>
      <c r="F43" s="25">
        <v>0</v>
      </c>
      <c r="J43" s="39">
        <v>385</v>
      </c>
      <c r="K43" s="40"/>
      <c r="L43" s="40"/>
      <c r="M43" s="40"/>
      <c r="N43" s="39">
        <v>127.2</v>
      </c>
      <c r="O43" s="40"/>
      <c r="P43" s="40"/>
      <c r="Q43" s="39">
        <v>500</v>
      </c>
      <c r="R43" s="40"/>
      <c r="S43" s="39">
        <v>241.68</v>
      </c>
      <c r="W43" s="39">
        <v>500</v>
      </c>
      <c r="AA43" s="39">
        <v>47.7</v>
      </c>
    </row>
    <row r="44" spans="1:28" x14ac:dyDescent="0.25">
      <c r="A44" s="12" t="s">
        <v>53</v>
      </c>
      <c r="B44" s="6"/>
      <c r="C44" s="18">
        <v>323.3</v>
      </c>
      <c r="F44" s="25">
        <v>0</v>
      </c>
      <c r="J44" s="39">
        <v>0</v>
      </c>
      <c r="N44" s="39">
        <v>39.770000000000003</v>
      </c>
      <c r="Q44" s="25">
        <v>0</v>
      </c>
      <c r="S44" s="39">
        <v>41.18</v>
      </c>
      <c r="W44" s="39">
        <v>0</v>
      </c>
      <c r="AA44" s="44">
        <v>0</v>
      </c>
    </row>
    <row r="45" spans="1:28" x14ac:dyDescent="0.25">
      <c r="A45" s="12" t="s">
        <v>68</v>
      </c>
      <c r="B45" s="6"/>
      <c r="C45" s="19"/>
      <c r="F45" s="39"/>
      <c r="J45" s="39">
        <v>0</v>
      </c>
      <c r="N45" s="39">
        <v>0</v>
      </c>
      <c r="Q45" s="39"/>
      <c r="S45" s="39">
        <v>0</v>
      </c>
      <c r="W45" s="39">
        <v>0</v>
      </c>
      <c r="AA45" s="44">
        <v>76.260000000000005</v>
      </c>
      <c r="AB45" t="s">
        <v>69</v>
      </c>
    </row>
    <row r="46" spans="1:28" x14ac:dyDescent="0.25">
      <c r="A46" s="12" t="s">
        <v>64</v>
      </c>
      <c r="B46" s="6"/>
      <c r="C46" s="19"/>
      <c r="F46" s="39"/>
      <c r="J46" s="25">
        <v>0</v>
      </c>
      <c r="N46" s="48">
        <v>116.88</v>
      </c>
      <c r="Q46" s="39"/>
      <c r="S46" s="25">
        <v>0</v>
      </c>
      <c r="W46" s="25">
        <v>0</v>
      </c>
      <c r="AA46" s="48">
        <v>83.45</v>
      </c>
    </row>
    <row r="47" spans="1:28" x14ac:dyDescent="0.25">
      <c r="B47" s="6"/>
      <c r="C47" s="17">
        <f>C44</f>
        <v>323.3</v>
      </c>
      <c r="F47" s="24">
        <f>SUM(F38:F44)</f>
        <v>0</v>
      </c>
      <c r="J47" s="24">
        <f>SUM(J38:J46)</f>
        <v>446</v>
      </c>
      <c r="N47" s="24">
        <f>SUM(N38:N46)</f>
        <v>306.82000000000005</v>
      </c>
      <c r="Q47" s="24">
        <f>SUM(Q38:Q44)</f>
        <v>500</v>
      </c>
      <c r="S47" s="24">
        <f>SUM(S38:S46)</f>
        <v>282.86</v>
      </c>
      <c r="W47" s="24">
        <f>SUM(W38:W46)</f>
        <v>500</v>
      </c>
      <c r="AA47" s="24">
        <f>SUM(AA38:AA46)</f>
        <v>273.27</v>
      </c>
    </row>
    <row r="48" spans="1:28" x14ac:dyDescent="0.25">
      <c r="B48" s="6"/>
      <c r="C48" s="16"/>
    </row>
    <row r="49" spans="1:28" x14ac:dyDescent="0.25">
      <c r="A49" s="2" t="s">
        <v>15</v>
      </c>
      <c r="B49" s="6"/>
      <c r="C49" s="17">
        <f>SUM(C36,C31,C22,C15,C12,C10,C47)</f>
        <v>6665.09</v>
      </c>
      <c r="D49" s="17"/>
      <c r="E49" s="17"/>
      <c r="F49" s="17">
        <f>SUM(F36,F31,F22,F15,F12,F10,F47)</f>
        <v>9810.16</v>
      </c>
      <c r="J49" s="17">
        <f>SUM(J36,J31,J22,J15,J12,J10,J47)</f>
        <v>10307.16</v>
      </c>
      <c r="N49" s="17">
        <f>SUM(N36,N31,N22,N15,N12,N10,N47)</f>
        <v>12135.19</v>
      </c>
      <c r="Q49" s="17">
        <f>SUM(Q36,Q31,Q22,Q15,Q12,Q10,Q47)</f>
        <v>12329.84</v>
      </c>
      <c r="S49" s="17">
        <f>SUM(S36,S31,S22,S15,S12,S10,S47)</f>
        <v>2794.02</v>
      </c>
      <c r="W49" s="17">
        <f>SUM(W36,W31,W22,W15,W12,W10,W47)</f>
        <v>12429.84</v>
      </c>
      <c r="AA49" s="17">
        <f>SUM(AA36,AA31,AA22,AA15,AA12,AA10,AA47)</f>
        <v>12580.240000000002</v>
      </c>
    </row>
    <row r="51" spans="1:28" x14ac:dyDescent="0.25">
      <c r="A51" s="10" t="s">
        <v>13</v>
      </c>
    </row>
    <row r="53" spans="1:28" x14ac:dyDescent="0.25">
      <c r="A53" t="s">
        <v>14</v>
      </c>
      <c r="C53" s="17">
        <v>6235</v>
      </c>
      <c r="F53" s="22">
        <v>9575</v>
      </c>
      <c r="G53" s="31" t="s">
        <v>41</v>
      </c>
      <c r="J53" s="33">
        <v>8125</v>
      </c>
      <c r="K53" s="31" t="s">
        <v>42</v>
      </c>
      <c r="N53" s="22">
        <v>7975</v>
      </c>
      <c r="O53" s="31" t="s">
        <v>42</v>
      </c>
      <c r="Q53" s="22">
        <v>10000</v>
      </c>
      <c r="S53" s="22">
        <v>1225</v>
      </c>
      <c r="T53" s="31" t="s">
        <v>56</v>
      </c>
      <c r="W53" s="22">
        <v>10000</v>
      </c>
      <c r="AA53" s="22">
        <v>7950</v>
      </c>
      <c r="AB53" s="31" t="s">
        <v>70</v>
      </c>
    </row>
    <row r="54" spans="1:28" x14ac:dyDescent="0.25">
      <c r="A54" t="s">
        <v>28</v>
      </c>
      <c r="C54" s="18">
        <v>8600</v>
      </c>
      <c r="F54" s="29">
        <v>11200</v>
      </c>
      <c r="G54" s="32" t="s">
        <v>33</v>
      </c>
      <c r="J54" s="34">
        <v>13550</v>
      </c>
      <c r="K54" t="s">
        <v>39</v>
      </c>
      <c r="N54" s="29">
        <v>12350</v>
      </c>
      <c r="O54" t="s">
        <v>48</v>
      </c>
      <c r="Q54" s="29">
        <v>15000</v>
      </c>
      <c r="S54" s="29">
        <v>12300</v>
      </c>
      <c r="T54" t="s">
        <v>54</v>
      </c>
      <c r="W54" s="29">
        <v>15000</v>
      </c>
      <c r="AA54" s="29">
        <v>24650</v>
      </c>
      <c r="AB54" t="s">
        <v>71</v>
      </c>
    </row>
    <row r="55" spans="1:28" x14ac:dyDescent="0.25">
      <c r="C55" s="17">
        <f>C53+C54</f>
        <v>14835</v>
      </c>
      <c r="F55" s="22">
        <f>SUM(F53:F54)</f>
        <v>20775</v>
      </c>
      <c r="G55" t="s">
        <v>32</v>
      </c>
      <c r="J55" s="33">
        <f>SUM(J53:J54)</f>
        <v>21675</v>
      </c>
      <c r="K55" t="s">
        <v>40</v>
      </c>
      <c r="N55" s="22">
        <f>SUM(N53:N54)</f>
        <v>20325</v>
      </c>
      <c r="O55" t="s">
        <v>47</v>
      </c>
      <c r="Q55" s="22">
        <f>SUM(Q53:Q54)</f>
        <v>25000</v>
      </c>
      <c r="S55" s="22">
        <f>SUM(S53:S54)</f>
        <v>13525</v>
      </c>
      <c r="T55" t="s">
        <v>55</v>
      </c>
      <c r="W55" s="22">
        <f>SUM(W53:W54)</f>
        <v>25000</v>
      </c>
      <c r="AA55" s="22">
        <f>SUM(AA53:AA54)</f>
        <v>32600</v>
      </c>
      <c r="AB55" t="s">
        <v>72</v>
      </c>
    </row>
    <row r="57" spans="1:28" x14ac:dyDescent="0.25">
      <c r="C57" s="14"/>
    </row>
    <row r="59" spans="1:28" x14ac:dyDescent="0.25">
      <c r="A59" s="12" t="s">
        <v>25</v>
      </c>
      <c r="B59" s="4"/>
      <c r="C59" s="27">
        <f>C55-C49</f>
        <v>8169.91</v>
      </c>
      <c r="D59" s="27"/>
      <c r="E59" s="4"/>
      <c r="F59" s="26">
        <f>F55-F49</f>
        <v>10964.84</v>
      </c>
      <c r="J59" s="26">
        <f>J55-J49</f>
        <v>11367.84</v>
      </c>
      <c r="N59" s="26">
        <f>N55-N49</f>
        <v>8189.8099999999995</v>
      </c>
      <c r="Q59" s="26">
        <f>Q55-Q49</f>
        <v>12670.16</v>
      </c>
      <c r="S59" s="26">
        <f>S55-S49</f>
        <v>10730.98</v>
      </c>
      <c r="W59" s="26">
        <f>W55-W49</f>
        <v>12570.16</v>
      </c>
      <c r="AA59" s="26">
        <f>AA55-AA49</f>
        <v>20019.759999999998</v>
      </c>
    </row>
    <row r="61" spans="1:28" x14ac:dyDescent="0.25">
      <c r="P61" t="s">
        <v>51</v>
      </c>
    </row>
  </sheetData>
  <mergeCells count="5">
    <mergeCell ref="A37:C37"/>
    <mergeCell ref="A4:C4"/>
    <mergeCell ref="A17:C17"/>
    <mergeCell ref="A24:C24"/>
    <mergeCell ref="A32:C32"/>
  </mergeCells>
  <pageMargins left="0.25" right="0.25" top="0.25" bottom="0.75" header="0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Morrison</dc:creator>
  <cp:lastModifiedBy>Alyssa Ellington</cp:lastModifiedBy>
  <cp:lastPrinted>2016-05-02T17:34:23Z</cp:lastPrinted>
  <dcterms:created xsi:type="dcterms:W3CDTF">2016-04-28T20:08:05Z</dcterms:created>
  <dcterms:modified xsi:type="dcterms:W3CDTF">2021-12-28T15:41:44Z</dcterms:modified>
</cp:coreProperties>
</file>